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-2019\SNES\S4\polscol\"/>
    </mc:Choice>
  </mc:AlternateContent>
  <bookViews>
    <workbookView xWindow="0" yWindow="0" windowWidth="19200" windowHeight="6730"/>
  </bookViews>
  <sheets>
    <sheet name="2de" sheetId="1" r:id="rId1"/>
    <sheet name="1èreG" sheetId="2" r:id="rId2"/>
  </sheets>
  <calcPr calcId="152511" iterateDelta="1E-4"/>
</workbook>
</file>

<file path=xl/calcChain.xml><?xml version="1.0" encoding="utf-8"?>
<calcChain xmlns="http://schemas.openxmlformats.org/spreadsheetml/2006/main">
  <c r="T12" i="2" l="1"/>
  <c r="T13" i="2"/>
  <c r="T14" i="2"/>
  <c r="T15" i="2"/>
  <c r="T11" i="2"/>
  <c r="E12" i="2"/>
  <c r="E13" i="2"/>
  <c r="E14" i="2"/>
  <c r="E15" i="2"/>
  <c r="E16" i="2"/>
  <c r="E11" i="2"/>
  <c r="O11" i="1" l="1"/>
  <c r="O12" i="1"/>
  <c r="O13" i="1"/>
  <c r="O14" i="1"/>
  <c r="O15" i="1"/>
  <c r="O16" i="1"/>
  <c r="O17" i="1"/>
  <c r="O18" i="1"/>
  <c r="O19" i="1"/>
  <c r="O20" i="1"/>
  <c r="O21" i="1"/>
  <c r="O10" i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G20" i="1"/>
  <c r="E10" i="1"/>
  <c r="G10" i="1" s="1"/>
  <c r="O21" i="2"/>
  <c r="O20" i="2"/>
  <c r="O19" i="2"/>
  <c r="O18" i="2"/>
  <c r="O17" i="2"/>
  <c r="G17" i="2"/>
  <c r="O16" i="2"/>
  <c r="G16" i="2"/>
  <c r="O15" i="2"/>
  <c r="G15" i="2"/>
  <c r="O14" i="2"/>
  <c r="G14" i="2"/>
  <c r="O13" i="2"/>
  <c r="G13" i="2"/>
  <c r="O12" i="2"/>
  <c r="G12" i="2"/>
  <c r="O11" i="2"/>
  <c r="G11" i="2"/>
  <c r="G6" i="2"/>
  <c r="G5" i="1"/>
  <c r="O2" i="1" l="1"/>
  <c r="O2" i="2"/>
  <c r="G18" i="2"/>
  <c r="O22" i="2"/>
  <c r="T16" i="2"/>
  <c r="O22" i="1"/>
  <c r="G21" i="1"/>
  <c r="K6" i="2" l="1"/>
  <c r="L5" i="1"/>
  <c r="O3" i="2" l="1"/>
  <c r="O3" i="1"/>
</calcChain>
</file>

<file path=xl/sharedStrings.xml><?xml version="1.0" encoding="utf-8"?>
<sst xmlns="http://schemas.openxmlformats.org/spreadsheetml/2006/main" count="102" uniqueCount="58">
  <si>
    <t>Seconde lycée Blanquer</t>
  </si>
  <si>
    <t>Compléter les cellules blanches</t>
  </si>
  <si>
    <t>Marge totale ( 2nde + 1ère G</t>
  </si>
  <si>
    <t>Ne pas modifier les cellules en fond bleu</t>
  </si>
  <si>
    <t>Reste de la marge (2nde + 1ère G)</t>
  </si>
  <si>
    <t>Nombre de classes</t>
  </si>
  <si>
    <t>Marge totale 2nde :</t>
  </si>
  <si>
    <t>Reste de la marge 2nde :</t>
  </si>
  <si>
    <t>Tronc commun</t>
  </si>
  <si>
    <t>Options</t>
  </si>
  <si>
    <t>Dédoublements</t>
  </si>
  <si>
    <t>Accompagnement personnalisé</t>
  </si>
  <si>
    <t>Total</t>
  </si>
  <si>
    <t>Nombre de groupes</t>
  </si>
  <si>
    <t>Français</t>
  </si>
  <si>
    <t>LV3</t>
  </si>
  <si>
    <t>Maths</t>
  </si>
  <si>
    <t>EPS</t>
  </si>
  <si>
    <t>Histoire-géo</t>
  </si>
  <si>
    <t>Latin</t>
  </si>
  <si>
    <t>LVA</t>
  </si>
  <si>
    <t>Grec</t>
  </si>
  <si>
    <t>LVB</t>
  </si>
  <si>
    <t>Management et gestion</t>
  </si>
  <si>
    <t>Physique-Chimie</t>
  </si>
  <si>
    <t>Santé et Social</t>
  </si>
  <si>
    <t>SVT</t>
  </si>
  <si>
    <t>Biotechno</t>
  </si>
  <si>
    <t>SES</t>
  </si>
  <si>
    <t>Sciences de labo</t>
  </si>
  <si>
    <t>Sciences Numériques et technologie</t>
  </si>
  <si>
    <t>Sciences de l'ingénieur</t>
  </si>
  <si>
    <t>CIT</t>
  </si>
  <si>
    <t>EMC</t>
  </si>
  <si>
    <t>Création design</t>
  </si>
  <si>
    <t>Arts</t>
  </si>
  <si>
    <t>1ère générale - lycée Blanquer</t>
  </si>
  <si>
    <t>Marge totale 1ere G</t>
  </si>
  <si>
    <t>Reste de la marge1ère G :</t>
  </si>
  <si>
    <t>Spécialités</t>
  </si>
  <si>
    <t>HGGSP</t>
  </si>
  <si>
    <t>Histoire-Géo</t>
  </si>
  <si>
    <t>enseignement scientifique</t>
  </si>
  <si>
    <t>Langues, littérature, civilisation étrangère</t>
  </si>
  <si>
    <t>LCA</t>
  </si>
  <si>
    <t>Numériques, science de l'informatique</t>
  </si>
  <si>
    <t>Horaires officiels</t>
  </si>
  <si>
    <t>classe entière</t>
  </si>
  <si>
    <t>Dédoublements pris sur la marge</t>
  </si>
  <si>
    <t>total des dédoublements</t>
  </si>
  <si>
    <t>Classe entière</t>
  </si>
  <si>
    <t>Total dédoublements</t>
  </si>
  <si>
    <t>horaires officiels</t>
  </si>
  <si>
    <t>en heures prof</t>
  </si>
  <si>
    <t>Humanité littérature philo</t>
  </si>
  <si>
    <t>Heures prof</t>
  </si>
  <si>
    <t>Marge qui reste (2de+1ère)</t>
  </si>
  <si>
    <t>Marge totale (2de+1ère)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</si>
</sst>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General"/>
    <numFmt numFmtId="165" formatCode="#,##0.00&quot; &quot;[$€-40C];[Red]&quot;-&quot;#,##0.00&quot; &quot;[$€-40C]"/>
  </numFmts>
  <fonts count="22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3333"/>
      <name val="Arial"/>
      <family val="2"/>
    </font>
    <font>
      <b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FF3333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1"/>
      <color theme="1"/>
      <name val="Arial"/>
      <family val="2"/>
    </font>
    <font>
      <b/>
      <sz val="14"/>
      <color rgb="FF000000"/>
      <name val="Arial"/>
      <family val="2"/>
    </font>
    <font>
      <b/>
      <i/>
      <sz val="11"/>
      <color theme="2" tint="-0.249977111117893"/>
      <name val="Arial"/>
      <family val="2"/>
    </font>
    <font>
      <sz val="11"/>
      <color theme="2" tint="-0.249977111117893"/>
      <name val="Arial"/>
      <family val="2"/>
    </font>
    <font>
      <b/>
      <i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66FF"/>
        <bgColor rgb="FFFF66FF"/>
      </patternFill>
    </fill>
    <fill>
      <patternFill patternType="solid">
        <fgColor rgb="FF66FFFF"/>
        <bgColor rgb="FF66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FABAB"/>
        <bgColor rgb="FFAFABAB"/>
      </patternFill>
    </fill>
    <fill>
      <patternFill patternType="solid">
        <fgColor rgb="FFF4B183"/>
        <bgColor rgb="FFF4B183"/>
      </patternFill>
    </fill>
    <fill>
      <patternFill patternType="solid">
        <fgColor rgb="FF99FFFF"/>
        <bgColor rgb="FF99FFFF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FABAB"/>
      </patternFill>
    </fill>
    <fill>
      <patternFill patternType="solid">
        <fgColor theme="2" tint="-0.249977111117893"/>
        <bgColor rgb="FF66FFFF"/>
      </patternFill>
    </fill>
    <fill>
      <patternFill patternType="solid">
        <fgColor theme="0" tint="-0.34998626667073579"/>
        <bgColor rgb="FF66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2" tint="-0.249977111117893"/>
        <bgColor rgb="FF99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90">
    <xf numFmtId="0" fontId="0" fillId="0" borderId="0" xfId="0"/>
    <xf numFmtId="164" fontId="4" fillId="0" borderId="0" xfId="1" applyFont="1" applyBorder="1" applyAlignment="1">
      <alignment horizontal="center"/>
    </xf>
    <xf numFmtId="164" fontId="1" fillId="0" borderId="0" xfId="1"/>
    <xf numFmtId="164" fontId="4" fillId="0" borderId="0" xfId="1" applyFont="1" applyAlignment="1">
      <alignment horizontal="center"/>
    </xf>
    <xf numFmtId="164" fontId="4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164" fontId="5" fillId="0" borderId="0" xfId="1" applyFont="1"/>
    <xf numFmtId="164" fontId="5" fillId="0" borderId="0" xfId="1" applyFont="1" applyAlignment="1">
      <alignment horizontal="center"/>
    </xf>
    <xf numFmtId="164" fontId="6" fillId="4" borderId="1" xfId="1" applyFont="1" applyFill="1" applyBorder="1" applyAlignment="1">
      <alignment vertical="center" wrapText="1"/>
    </xf>
    <xf numFmtId="164" fontId="5" fillId="5" borderId="1" xfId="1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right" vertical="center" wrapText="1"/>
    </xf>
    <xf numFmtId="164" fontId="5" fillId="0" borderId="0" xfId="1" applyFont="1" applyFill="1" applyBorder="1"/>
    <xf numFmtId="164" fontId="6" fillId="0" borderId="0" xfId="1" applyFont="1" applyFill="1" applyBorder="1" applyAlignment="1"/>
    <xf numFmtId="164" fontId="1" fillId="6" borderId="1" xfId="1" applyFill="1" applyBorder="1" applyAlignment="1">
      <alignment horizontal="center"/>
    </xf>
    <xf numFmtId="164" fontId="5" fillId="3" borderId="1" xfId="1" applyFont="1" applyFill="1" applyBorder="1"/>
    <xf numFmtId="164" fontId="7" fillId="3" borderId="1" xfId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vertical="center" wrapText="1"/>
    </xf>
    <xf numFmtId="164" fontId="1" fillId="0" borderId="0" xfId="1" applyFill="1" applyBorder="1" applyAlignment="1">
      <alignment vertical="center" wrapText="1"/>
    </xf>
    <xf numFmtId="164" fontId="1" fillId="0" borderId="0" xfId="1" applyAlignment="1">
      <alignment vertical="center" wrapText="1"/>
    </xf>
    <xf numFmtId="164" fontId="7" fillId="3" borderId="1" xfId="1" applyFont="1" applyFill="1" applyBorder="1" applyAlignment="1">
      <alignment vertical="center" wrapText="1"/>
    </xf>
    <xf numFmtId="164" fontId="5" fillId="0" borderId="1" xfId="1" applyFont="1" applyBorder="1" applyAlignment="1">
      <alignment horizontal="center"/>
    </xf>
    <xf numFmtId="164" fontId="7" fillId="3" borderId="1" xfId="1" applyFont="1" applyFill="1" applyBorder="1"/>
    <xf numFmtId="164" fontId="1" fillId="0" borderId="0" xfId="1" applyBorder="1"/>
    <xf numFmtId="164" fontId="10" fillId="3" borderId="1" xfId="1" applyFont="1" applyFill="1" applyBorder="1" applyAlignment="1">
      <alignment vertical="center" wrapText="1"/>
    </xf>
    <xf numFmtId="164" fontId="11" fillId="3" borderId="1" xfId="1" applyFont="1" applyFill="1" applyBorder="1" applyAlignment="1">
      <alignment horizontal="center"/>
    </xf>
    <xf numFmtId="164" fontId="5" fillId="0" borderId="0" xfId="1" applyFont="1" applyBorder="1"/>
    <xf numFmtId="164" fontId="1" fillId="6" borderId="1" xfId="1" applyFill="1" applyBorder="1"/>
    <xf numFmtId="164" fontId="8" fillId="3" borderId="1" xfId="1" applyFont="1" applyFill="1" applyBorder="1" applyAlignment="1">
      <alignment vertical="center" wrapText="1"/>
    </xf>
    <xf numFmtId="164" fontId="1" fillId="0" borderId="1" xfId="1" applyBorder="1" applyAlignment="1">
      <alignment horizontal="center"/>
    </xf>
    <xf numFmtId="164" fontId="1" fillId="0" borderId="0" xfId="1" applyAlignment="1">
      <alignment horizontal="center"/>
    </xf>
    <xf numFmtId="164" fontId="5" fillId="0" borderId="1" xfId="1" applyFont="1" applyFill="1" applyBorder="1" applyAlignment="1">
      <alignment horizontal="center" vertical="center"/>
    </xf>
    <xf numFmtId="164" fontId="5" fillId="6" borderId="1" xfId="1" applyFont="1" applyFill="1" applyBorder="1" applyAlignment="1"/>
    <xf numFmtId="164" fontId="5" fillId="3" borderId="1" xfId="1" applyFont="1" applyFill="1" applyBorder="1" applyAlignment="1">
      <alignment vertical="center"/>
    </xf>
    <xf numFmtId="164" fontId="6" fillId="0" borderId="0" xfId="1" applyFont="1" applyBorder="1" applyAlignment="1"/>
    <xf numFmtId="164" fontId="5" fillId="6" borderId="1" xfId="1" applyFont="1" applyFill="1" applyBorder="1"/>
    <xf numFmtId="164" fontId="5" fillId="3" borderId="1" xfId="1" applyFont="1" applyFill="1" applyBorder="1" applyAlignment="1"/>
    <xf numFmtId="164" fontId="1" fillId="3" borderId="1" xfId="1" applyFill="1" applyBorder="1"/>
    <xf numFmtId="164" fontId="1" fillId="3" borderId="0" xfId="1" applyFill="1"/>
    <xf numFmtId="164" fontId="7" fillId="8" borderId="1" xfId="1" applyFont="1" applyFill="1" applyBorder="1" applyAlignment="1">
      <alignment vertical="center" wrapText="1"/>
    </xf>
    <xf numFmtId="164" fontId="8" fillId="3" borderId="1" xfId="1" applyFont="1" applyFill="1" applyBorder="1"/>
    <xf numFmtId="164" fontId="8" fillId="8" borderId="1" xfId="1" applyFont="1" applyFill="1" applyBorder="1" applyAlignment="1">
      <alignment vertical="center" wrapText="1"/>
    </xf>
    <xf numFmtId="164" fontId="7" fillId="6" borderId="1" xfId="1" applyFont="1" applyFill="1" applyBorder="1" applyAlignment="1">
      <alignment vertical="center" wrapText="1"/>
    </xf>
    <xf numFmtId="164" fontId="12" fillId="6" borderId="1" xfId="1" applyFont="1" applyFill="1" applyBorder="1" applyAlignment="1">
      <alignment vertical="center" wrapText="1"/>
    </xf>
    <xf numFmtId="164" fontId="5" fillId="6" borderId="1" xfId="1" applyFont="1" applyFill="1" applyBorder="1" applyAlignment="1">
      <alignment vertical="center" wrapText="1"/>
    </xf>
    <xf numFmtId="164" fontId="5" fillId="0" borderId="1" xfId="1" applyFont="1" applyBorder="1" applyAlignment="1">
      <alignment horizontal="center" vertical="center"/>
    </xf>
    <xf numFmtId="164" fontId="13" fillId="3" borderId="1" xfId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wrapText="1"/>
    </xf>
    <xf numFmtId="0" fontId="0" fillId="6" borderId="1" xfId="0" applyFill="1" applyBorder="1"/>
    <xf numFmtId="164" fontId="4" fillId="0" borderId="0" xfId="1" applyFont="1" applyFill="1" applyBorder="1" applyAlignment="1">
      <alignment horizontal="center"/>
    </xf>
    <xf numFmtId="164" fontId="4" fillId="3" borderId="0" xfId="1" applyFont="1" applyFill="1" applyBorder="1" applyAlignment="1">
      <alignment horizontal="center"/>
    </xf>
    <xf numFmtId="164" fontId="6" fillId="7" borderId="2" xfId="1" applyFont="1" applyFill="1" applyBorder="1" applyAlignment="1">
      <alignment horizontal="center"/>
    </xf>
    <xf numFmtId="164" fontId="6" fillId="7" borderId="1" xfId="1" applyFont="1" applyFill="1" applyBorder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6" fillId="10" borderId="2" xfId="1" applyFont="1" applyFill="1" applyBorder="1" applyAlignment="1">
      <alignment horizontal="center"/>
    </xf>
    <xf numFmtId="164" fontId="6" fillId="10" borderId="4" xfId="1" applyFont="1" applyFill="1" applyBorder="1" applyAlignment="1">
      <alignment horizontal="center"/>
    </xf>
    <xf numFmtId="164" fontId="16" fillId="11" borderId="2" xfId="1" applyFont="1" applyFill="1" applyBorder="1" applyAlignment="1">
      <alignment horizontal="center"/>
    </xf>
    <xf numFmtId="164" fontId="16" fillId="11" borderId="5" xfId="1" applyFont="1" applyFill="1" applyBorder="1" applyAlignment="1">
      <alignment horizontal="center"/>
    </xf>
    <xf numFmtId="164" fontId="16" fillId="11" borderId="4" xfId="1" applyFont="1" applyFill="1" applyBorder="1" applyAlignment="1">
      <alignment horizontal="center"/>
    </xf>
    <xf numFmtId="164" fontId="7" fillId="8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/>
    <xf numFmtId="0" fontId="0" fillId="13" borderId="1" xfId="0" applyFill="1" applyBorder="1"/>
    <xf numFmtId="0" fontId="17" fillId="11" borderId="2" xfId="0" applyFont="1" applyFill="1" applyBorder="1" applyAlignment="1">
      <alignment horizontal="center"/>
    </xf>
    <xf numFmtId="0" fontId="17" fillId="11" borderId="5" xfId="0" applyFont="1" applyFill="1" applyBorder="1" applyAlignment="1">
      <alignment horizontal="center"/>
    </xf>
    <xf numFmtId="0" fontId="17" fillId="11" borderId="4" xfId="0" applyFont="1" applyFill="1" applyBorder="1" applyAlignment="1">
      <alignment horizontal="center"/>
    </xf>
    <xf numFmtId="164" fontId="5" fillId="14" borderId="1" xfId="1" applyFont="1" applyFill="1" applyBorder="1" applyAlignment="1">
      <alignment horizontal="center" vertical="center"/>
    </xf>
    <xf numFmtId="164" fontId="5" fillId="15" borderId="1" xfId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164" fontId="12" fillId="16" borderId="0" xfId="1" applyFont="1" applyFill="1" applyAlignment="1">
      <alignment horizontal="center" vertical="center" wrapText="1"/>
    </xf>
    <xf numFmtId="164" fontId="18" fillId="0" borderId="0" xfId="1" applyFont="1" applyFill="1" applyBorder="1" applyAlignment="1">
      <alignment horizontal="center" vertical="center"/>
    </xf>
    <xf numFmtId="164" fontId="4" fillId="7" borderId="1" xfId="1" applyFont="1" applyFill="1" applyBorder="1" applyAlignment="1">
      <alignment horizontal="center"/>
    </xf>
    <xf numFmtId="164" fontId="1" fillId="0" borderId="0" xfId="1" applyFill="1" applyBorder="1"/>
    <xf numFmtId="164" fontId="1" fillId="0" borderId="0" xfId="1" applyFill="1"/>
    <xf numFmtId="164" fontId="7" fillId="3" borderId="1" xfId="1" applyFont="1" applyFill="1" applyBorder="1" applyAlignment="1">
      <alignment vertical="center"/>
    </xf>
    <xf numFmtId="164" fontId="19" fillId="17" borderId="1" xfId="1" applyFont="1" applyFill="1" applyBorder="1" applyAlignment="1">
      <alignment vertical="center" wrapText="1"/>
    </xf>
    <xf numFmtId="164" fontId="19" fillId="14" borderId="1" xfId="1" applyFont="1" applyFill="1" applyBorder="1" applyAlignment="1">
      <alignment horizontal="center" vertical="center" wrapText="1"/>
    </xf>
    <xf numFmtId="164" fontId="20" fillId="12" borderId="1" xfId="1" applyFont="1" applyFill="1" applyBorder="1" applyAlignment="1">
      <alignment horizontal="center"/>
    </xf>
    <xf numFmtId="164" fontId="8" fillId="12" borderId="1" xfId="1" applyFont="1" applyFill="1" applyBorder="1"/>
    <xf numFmtId="164" fontId="8" fillId="14" borderId="1" xfId="1" applyFont="1" applyFill="1" applyBorder="1" applyAlignment="1">
      <alignment horizontal="center"/>
    </xf>
    <xf numFmtId="164" fontId="9" fillId="14" borderId="1" xfId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 vertical="center"/>
    </xf>
    <xf numFmtId="0" fontId="21" fillId="11" borderId="1" xfId="0" applyFont="1" applyFill="1" applyBorder="1" applyAlignment="1"/>
    <xf numFmtId="164" fontId="7" fillId="12" borderId="1" xfId="1" applyFont="1" applyFill="1" applyBorder="1" applyAlignment="1">
      <alignment horizontal="center" vertical="center" wrapText="1"/>
    </xf>
    <xf numFmtId="164" fontId="13" fillId="12" borderId="1" xfId="1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/>
    </xf>
    <xf numFmtId="164" fontId="14" fillId="3" borderId="1" xfId="1" applyFont="1" applyFill="1" applyBorder="1" applyAlignment="1">
      <alignment horizontal="center" vertical="center"/>
    </xf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3"/>
  <sheetViews>
    <sheetView tabSelected="1" topLeftCell="A4" workbookViewId="0">
      <selection activeCell="G21" sqref="G21"/>
    </sheetView>
  </sheetViews>
  <sheetFormatPr baseColWidth="10" defaultRowHeight="14.5" x14ac:dyDescent="0.35"/>
  <cols>
    <col min="1" max="1" width="11.6640625" style="2" customWidth="1"/>
    <col min="2" max="4" width="9" style="2" customWidth="1"/>
    <col min="5" max="5" width="10.6640625" style="32" customWidth="1"/>
    <col min="6" max="6" width="12.25" style="32" customWidth="1"/>
    <col min="7" max="7" width="7" style="32" customWidth="1"/>
    <col min="8" max="8" width="4.33203125" style="2" customWidth="1"/>
    <col min="9" max="9" width="2.5" style="2" customWidth="1"/>
    <col min="10" max="10" width="14.1640625" style="2" customWidth="1"/>
    <col min="11" max="11" width="9.9140625" style="2" customWidth="1"/>
    <col min="12" max="12" width="8.83203125" style="32" customWidth="1"/>
    <col min="13" max="13" width="9.75" style="32" customWidth="1"/>
    <col min="14" max="14" width="10.08203125" style="32" customWidth="1"/>
    <col min="15" max="1028" width="6.58203125" style="2" customWidth="1"/>
    <col min="16384" max="16384" width="10.6640625" style="2"/>
  </cols>
  <sheetData>
    <row r="1" spans="1:19" ht="32" customHeight="1" thickBot="1" x14ac:dyDescent="0.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9" ht="38.5" customHeight="1" thickBot="1" x14ac:dyDescent="0.4">
      <c r="A2" s="70" t="s">
        <v>1</v>
      </c>
      <c r="B2" s="70"/>
      <c r="C2" s="70"/>
      <c r="D2" s="70"/>
      <c r="E2" s="70"/>
      <c r="F2" s="70"/>
      <c r="G2" s="3"/>
      <c r="H2" s="3"/>
      <c r="I2" s="3"/>
      <c r="J2" s="3"/>
      <c r="K2" s="3"/>
      <c r="L2" s="3"/>
      <c r="M2" s="3"/>
      <c r="N2" s="49" t="s">
        <v>2</v>
      </c>
      <c r="O2" s="4">
        <f>G5+'1èreG'!G6</f>
        <v>200</v>
      </c>
      <c r="P2" s="3"/>
    </row>
    <row r="3" spans="1:19" ht="38.5" customHeight="1" thickBot="1" x14ac:dyDescent="0.4">
      <c r="A3" s="71" t="s">
        <v>3</v>
      </c>
      <c r="B3" s="71"/>
      <c r="C3" s="71"/>
      <c r="D3" s="71"/>
      <c r="E3" s="71"/>
      <c r="F3" s="71"/>
      <c r="G3" s="5"/>
      <c r="H3" s="3"/>
      <c r="I3" s="3"/>
      <c r="J3" s="3"/>
      <c r="K3" s="3"/>
      <c r="L3" s="3"/>
      <c r="M3" s="3"/>
      <c r="N3" s="50" t="s">
        <v>4</v>
      </c>
      <c r="O3" s="4">
        <f>L5+('1èreG'!K6)</f>
        <v>-34</v>
      </c>
      <c r="P3" s="3"/>
    </row>
    <row r="4" spans="1:19" x14ac:dyDescent="0.35">
      <c r="A4" s="6"/>
      <c r="B4" s="6"/>
      <c r="C4" s="6"/>
      <c r="D4" s="6"/>
      <c r="E4" s="7"/>
      <c r="F4" s="7"/>
      <c r="G4" s="7"/>
      <c r="H4" s="6"/>
      <c r="I4" s="6"/>
      <c r="J4" s="6"/>
      <c r="K4" s="6"/>
      <c r="L4" s="7"/>
      <c r="M4" s="7"/>
      <c r="N4" s="7"/>
      <c r="O4" s="6"/>
      <c r="P4" s="6"/>
    </row>
    <row r="5" spans="1:19" ht="42" x14ac:dyDescent="0.35">
      <c r="A5" s="8" t="s">
        <v>5</v>
      </c>
      <c r="B5" s="8"/>
      <c r="C5" s="8"/>
      <c r="D5" s="8"/>
      <c r="E5" s="9">
        <v>10</v>
      </c>
      <c r="F5" s="10" t="s">
        <v>6</v>
      </c>
      <c r="G5" s="11">
        <f>E5*12</f>
        <v>120</v>
      </c>
      <c r="H5" s="51"/>
      <c r="I5" s="51"/>
      <c r="J5" s="12" t="s">
        <v>7</v>
      </c>
      <c r="K5" s="12"/>
      <c r="L5" s="11">
        <f>G5-G21-O22</f>
        <v>-5</v>
      </c>
      <c r="M5" s="51"/>
      <c r="N5" s="51"/>
      <c r="O5" s="51"/>
      <c r="P5" s="13"/>
    </row>
    <row r="6" spans="1:19" ht="15" customHeight="1" x14ac:dyDescent="0.3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13"/>
    </row>
    <row r="7" spans="1:19" x14ac:dyDescent="0.35">
      <c r="A7" s="54" t="s">
        <v>8</v>
      </c>
      <c r="B7" s="54"/>
      <c r="C7" s="54"/>
      <c r="D7" s="54"/>
      <c r="E7" s="54"/>
      <c r="F7" s="54"/>
      <c r="G7" s="54"/>
      <c r="H7" s="51"/>
      <c r="I7" s="51"/>
      <c r="J7" s="55" t="s">
        <v>9</v>
      </c>
      <c r="K7" s="55"/>
      <c r="L7" s="55"/>
      <c r="M7" s="55"/>
      <c r="N7" s="55"/>
      <c r="O7" s="55"/>
      <c r="P7" s="14"/>
    </row>
    <row r="8" spans="1:19" x14ac:dyDescent="0.35">
      <c r="A8" s="63"/>
      <c r="B8" s="63"/>
      <c r="C8" s="63"/>
      <c r="D8" s="65" t="s">
        <v>55</v>
      </c>
      <c r="E8" s="66"/>
      <c r="F8" s="67"/>
      <c r="G8" s="63"/>
      <c r="H8" s="63"/>
      <c r="I8" s="63"/>
      <c r="J8" s="63"/>
      <c r="K8" s="63"/>
      <c r="L8" s="63"/>
      <c r="M8" s="63"/>
      <c r="N8" s="85" t="s">
        <v>55</v>
      </c>
      <c r="O8" s="63"/>
      <c r="P8" s="13"/>
    </row>
    <row r="9" spans="1:19" ht="58" customHeight="1" x14ac:dyDescent="0.35">
      <c r="A9" s="16"/>
      <c r="B9" s="17" t="s">
        <v>46</v>
      </c>
      <c r="C9" s="17" t="s">
        <v>47</v>
      </c>
      <c r="D9" s="17" t="s">
        <v>49</v>
      </c>
      <c r="E9" s="17" t="s">
        <v>48</v>
      </c>
      <c r="F9" s="17" t="s">
        <v>11</v>
      </c>
      <c r="G9" s="18" t="s">
        <v>12</v>
      </c>
      <c r="H9" s="64"/>
      <c r="I9" s="64"/>
      <c r="J9" s="19"/>
      <c r="K9" s="17" t="s">
        <v>46</v>
      </c>
      <c r="L9" s="17" t="s">
        <v>13</v>
      </c>
      <c r="M9" s="17" t="s">
        <v>47</v>
      </c>
      <c r="N9" s="17" t="s">
        <v>10</v>
      </c>
      <c r="O9" s="18" t="s">
        <v>12</v>
      </c>
      <c r="P9" s="20"/>
      <c r="Q9" s="21"/>
      <c r="R9" s="21"/>
      <c r="S9" s="21"/>
    </row>
    <row r="10" spans="1:19" ht="24" customHeight="1" x14ac:dyDescent="0.35">
      <c r="A10" s="22" t="s">
        <v>14</v>
      </c>
      <c r="B10" s="17">
        <v>4</v>
      </c>
      <c r="C10" s="47">
        <v>3</v>
      </c>
      <c r="D10" s="47">
        <v>2</v>
      </c>
      <c r="E10" s="48">
        <f>(C10+D10)-B10</f>
        <v>1</v>
      </c>
      <c r="F10" s="47">
        <v>1</v>
      </c>
      <c r="G10" s="88">
        <f>(E10+F10)*E5</f>
        <v>20</v>
      </c>
      <c r="H10" s="64"/>
      <c r="I10" s="64"/>
      <c r="J10" s="24" t="s">
        <v>15</v>
      </c>
      <c r="K10" s="17">
        <v>3</v>
      </c>
      <c r="L10" s="47">
        <v>1</v>
      </c>
      <c r="M10" s="47">
        <v>3</v>
      </c>
      <c r="N10" s="47">
        <v>0</v>
      </c>
      <c r="O10" s="48">
        <f t="shared" ref="O10:O21" si="0">L10*(M10+N10)</f>
        <v>3</v>
      </c>
      <c r="P10" s="25"/>
    </row>
    <row r="11" spans="1:19" ht="24" customHeight="1" x14ac:dyDescent="0.35">
      <c r="A11" s="22" t="s">
        <v>16</v>
      </c>
      <c r="B11" s="17">
        <v>4</v>
      </c>
      <c r="C11" s="47">
        <v>3</v>
      </c>
      <c r="D11" s="47">
        <v>2</v>
      </c>
      <c r="E11" s="48">
        <f t="shared" ref="E11:E19" si="1">(C11+D11)-B11</f>
        <v>1</v>
      </c>
      <c r="F11" s="47">
        <v>1</v>
      </c>
      <c r="G11" s="88">
        <f>(E11+F11)*E5</f>
        <v>20</v>
      </c>
      <c r="H11" s="64"/>
      <c r="I11" s="64"/>
      <c r="J11" s="24" t="s">
        <v>17</v>
      </c>
      <c r="K11" s="17">
        <v>3</v>
      </c>
      <c r="L11" s="47">
        <v>0</v>
      </c>
      <c r="M11" s="47"/>
      <c r="N11" s="47">
        <v>0</v>
      </c>
      <c r="O11" s="48">
        <f t="shared" si="0"/>
        <v>0</v>
      </c>
      <c r="P11" s="25"/>
    </row>
    <row r="12" spans="1:19" ht="31.5" customHeight="1" x14ac:dyDescent="0.35">
      <c r="A12" s="22" t="s">
        <v>18</v>
      </c>
      <c r="B12" s="17">
        <v>3</v>
      </c>
      <c r="C12" s="47">
        <v>3</v>
      </c>
      <c r="D12" s="47">
        <v>0</v>
      </c>
      <c r="E12" s="48">
        <f t="shared" si="1"/>
        <v>0</v>
      </c>
      <c r="F12" s="47">
        <v>0</v>
      </c>
      <c r="G12" s="88">
        <f>(E12+F12)*E5</f>
        <v>0</v>
      </c>
      <c r="H12" s="64"/>
      <c r="I12" s="64"/>
      <c r="J12" s="24" t="s">
        <v>19</v>
      </c>
      <c r="K12" s="17">
        <v>3</v>
      </c>
      <c r="L12" s="47">
        <v>1</v>
      </c>
      <c r="M12" s="47">
        <v>3</v>
      </c>
      <c r="N12" s="47">
        <v>0</v>
      </c>
      <c r="O12" s="48">
        <f t="shared" si="0"/>
        <v>3</v>
      </c>
      <c r="P12" s="25"/>
    </row>
    <row r="13" spans="1:19" ht="24" customHeight="1" x14ac:dyDescent="0.35">
      <c r="A13" s="22" t="s">
        <v>20</v>
      </c>
      <c r="B13" s="56">
        <v>3</v>
      </c>
      <c r="C13" s="47">
        <v>1</v>
      </c>
      <c r="D13" s="47">
        <v>4</v>
      </c>
      <c r="E13" s="48">
        <f t="shared" si="1"/>
        <v>2</v>
      </c>
      <c r="F13" s="47">
        <v>0</v>
      </c>
      <c r="G13" s="88">
        <f>(E13+F13)*E5</f>
        <v>20</v>
      </c>
      <c r="H13" s="64"/>
      <c r="I13" s="64"/>
      <c r="J13" s="24" t="s">
        <v>21</v>
      </c>
      <c r="K13" s="17">
        <v>3</v>
      </c>
      <c r="L13" s="47">
        <v>0</v>
      </c>
      <c r="M13" s="47"/>
      <c r="N13" s="47">
        <v>0</v>
      </c>
      <c r="O13" s="48">
        <f t="shared" si="0"/>
        <v>0</v>
      </c>
      <c r="P13" s="25"/>
    </row>
    <row r="14" spans="1:19" ht="29.5" customHeight="1" x14ac:dyDescent="0.35">
      <c r="A14" s="22" t="s">
        <v>22</v>
      </c>
      <c r="B14" s="56">
        <v>2.5</v>
      </c>
      <c r="C14" s="47">
        <v>1</v>
      </c>
      <c r="D14" s="47">
        <v>3</v>
      </c>
      <c r="E14" s="48">
        <f t="shared" si="1"/>
        <v>1.5</v>
      </c>
      <c r="F14" s="47">
        <v>0</v>
      </c>
      <c r="G14" s="88">
        <f>(E14+F14)*E5</f>
        <v>15</v>
      </c>
      <c r="H14" s="64"/>
      <c r="I14" s="64"/>
      <c r="J14" s="22" t="s">
        <v>23</v>
      </c>
      <c r="K14" s="17">
        <v>1.5</v>
      </c>
      <c r="L14" s="47">
        <v>4</v>
      </c>
      <c r="M14" s="47">
        <v>1</v>
      </c>
      <c r="N14" s="47">
        <v>1</v>
      </c>
      <c r="O14" s="48">
        <f t="shared" si="0"/>
        <v>8</v>
      </c>
      <c r="P14" s="25"/>
    </row>
    <row r="15" spans="1:19" ht="28.5" customHeight="1" x14ac:dyDescent="0.35">
      <c r="A15" s="22" t="s">
        <v>24</v>
      </c>
      <c r="B15" s="17">
        <v>3</v>
      </c>
      <c r="C15" s="47">
        <v>1.5</v>
      </c>
      <c r="D15" s="47">
        <v>3</v>
      </c>
      <c r="E15" s="48">
        <f t="shared" si="1"/>
        <v>1.5</v>
      </c>
      <c r="F15" s="47">
        <v>0</v>
      </c>
      <c r="G15" s="88">
        <f>(E15+F15)*E5</f>
        <v>15</v>
      </c>
      <c r="H15" s="64"/>
      <c r="I15" s="64"/>
      <c r="J15" s="22" t="s">
        <v>25</v>
      </c>
      <c r="K15" s="17">
        <v>1.5</v>
      </c>
      <c r="L15" s="47">
        <v>0</v>
      </c>
      <c r="M15" s="47"/>
      <c r="N15" s="47"/>
      <c r="O15" s="48">
        <f t="shared" si="0"/>
        <v>0</v>
      </c>
      <c r="P15" s="25"/>
    </row>
    <row r="16" spans="1:19" ht="28.5" customHeight="1" x14ac:dyDescent="0.35">
      <c r="A16" s="22" t="s">
        <v>26</v>
      </c>
      <c r="B16" s="17">
        <v>1.5</v>
      </c>
      <c r="C16" s="47">
        <v>0</v>
      </c>
      <c r="D16" s="47">
        <v>3</v>
      </c>
      <c r="E16" s="48">
        <f t="shared" si="1"/>
        <v>1.5</v>
      </c>
      <c r="F16" s="47">
        <v>0</v>
      </c>
      <c r="G16" s="88">
        <f>(E16+F16)*E5</f>
        <v>15</v>
      </c>
      <c r="H16" s="64"/>
      <c r="I16" s="64"/>
      <c r="J16" s="22" t="s">
        <v>27</v>
      </c>
      <c r="K16" s="17">
        <v>1.5</v>
      </c>
      <c r="L16" s="47">
        <v>0</v>
      </c>
      <c r="M16" s="47"/>
      <c r="N16" s="47"/>
      <c r="O16" s="48">
        <f t="shared" si="0"/>
        <v>0</v>
      </c>
      <c r="P16" s="25"/>
    </row>
    <row r="17" spans="1:16" ht="30" customHeight="1" x14ac:dyDescent="0.35">
      <c r="A17" s="22" t="s">
        <v>28</v>
      </c>
      <c r="B17" s="17">
        <v>1.5</v>
      </c>
      <c r="C17" s="47">
        <v>1.5</v>
      </c>
      <c r="D17" s="47">
        <v>0</v>
      </c>
      <c r="E17" s="48">
        <f t="shared" si="1"/>
        <v>0</v>
      </c>
      <c r="F17" s="47">
        <v>0</v>
      </c>
      <c r="G17" s="88">
        <f>(E17+F17)*E5</f>
        <v>0</v>
      </c>
      <c r="H17" s="64"/>
      <c r="I17" s="64"/>
      <c r="J17" s="22" t="s">
        <v>29</v>
      </c>
      <c r="K17" s="17">
        <v>1.5</v>
      </c>
      <c r="L17" s="47">
        <v>2</v>
      </c>
      <c r="M17" s="47">
        <v>0</v>
      </c>
      <c r="N17" s="47">
        <v>3</v>
      </c>
      <c r="O17" s="48">
        <f t="shared" si="0"/>
        <v>6</v>
      </c>
      <c r="P17" s="25"/>
    </row>
    <row r="18" spans="1:16" ht="56" x14ac:dyDescent="0.35">
      <c r="A18" s="22" t="s">
        <v>30</v>
      </c>
      <c r="B18" s="17">
        <v>1.5</v>
      </c>
      <c r="C18" s="47">
        <v>1.5</v>
      </c>
      <c r="D18" s="47">
        <v>0</v>
      </c>
      <c r="E18" s="48">
        <f t="shared" si="1"/>
        <v>0</v>
      </c>
      <c r="F18" s="47">
        <v>0</v>
      </c>
      <c r="G18" s="88">
        <f>(E18+F18)*E5</f>
        <v>0</v>
      </c>
      <c r="H18" s="64"/>
      <c r="I18" s="64"/>
      <c r="J18" s="22" t="s">
        <v>31</v>
      </c>
      <c r="K18" s="17">
        <v>1.5</v>
      </c>
      <c r="L18" s="47">
        <v>0</v>
      </c>
      <c r="M18" s="47"/>
      <c r="N18" s="47"/>
      <c r="O18" s="48">
        <f t="shared" si="0"/>
        <v>0</v>
      </c>
      <c r="P18" s="25"/>
    </row>
    <row r="19" spans="1:16" ht="24" customHeight="1" x14ac:dyDescent="0.35">
      <c r="A19" s="22" t="s">
        <v>17</v>
      </c>
      <c r="B19" s="17">
        <v>2</v>
      </c>
      <c r="C19" s="47">
        <v>2</v>
      </c>
      <c r="D19" s="47"/>
      <c r="E19" s="48">
        <f t="shared" si="1"/>
        <v>0</v>
      </c>
      <c r="F19" s="47">
        <v>0</v>
      </c>
      <c r="G19" s="88">
        <f>(E19+F19)*E5</f>
        <v>0</v>
      </c>
      <c r="H19" s="64"/>
      <c r="I19" s="64"/>
      <c r="J19" s="24" t="s">
        <v>32</v>
      </c>
      <c r="K19" s="17">
        <v>1.5</v>
      </c>
      <c r="L19" s="47">
        <v>0</v>
      </c>
      <c r="M19" s="47"/>
      <c r="N19" s="47"/>
      <c r="O19" s="48">
        <f t="shared" si="0"/>
        <v>0</v>
      </c>
      <c r="P19" s="25"/>
    </row>
    <row r="20" spans="1:16" ht="32.5" customHeight="1" x14ac:dyDescent="0.35">
      <c r="A20" s="22" t="s">
        <v>33</v>
      </c>
      <c r="B20" s="17"/>
      <c r="C20" s="47"/>
      <c r="D20" s="47"/>
      <c r="E20" s="48"/>
      <c r="F20" s="47"/>
      <c r="G20" s="88">
        <f>(E20+F20)*E5</f>
        <v>0</v>
      </c>
      <c r="H20" s="64"/>
      <c r="I20" s="64"/>
      <c r="J20" s="22" t="s">
        <v>34</v>
      </c>
      <c r="K20" s="17">
        <v>1.5</v>
      </c>
      <c r="L20" s="47">
        <v>0</v>
      </c>
      <c r="M20" s="47"/>
      <c r="N20" s="47"/>
      <c r="O20" s="48">
        <f t="shared" si="0"/>
        <v>0</v>
      </c>
      <c r="P20" s="25"/>
    </row>
    <row r="21" spans="1:16" ht="33.75" customHeight="1" x14ac:dyDescent="0.35">
      <c r="A21" s="26" t="s">
        <v>12</v>
      </c>
      <c r="B21" s="86"/>
      <c r="C21" s="68"/>
      <c r="D21" s="68"/>
      <c r="E21" s="87"/>
      <c r="F21" s="68"/>
      <c r="G21" s="89">
        <f>SUM(G10:G20)</f>
        <v>105</v>
      </c>
      <c r="H21" s="64"/>
      <c r="I21" s="64"/>
      <c r="J21" s="24" t="s">
        <v>35</v>
      </c>
      <c r="K21" s="17">
        <v>3</v>
      </c>
      <c r="L21" s="47">
        <v>0</v>
      </c>
      <c r="M21" s="47"/>
      <c r="N21" s="47"/>
      <c r="O21" s="48">
        <f t="shared" si="0"/>
        <v>0</v>
      </c>
      <c r="P21" s="28"/>
    </row>
    <row r="22" spans="1:16" ht="24.75" customHeight="1" x14ac:dyDescent="0.35">
      <c r="A22" s="29"/>
      <c r="B22" s="29"/>
      <c r="C22" s="29"/>
      <c r="D22" s="29"/>
      <c r="E22" s="15"/>
      <c r="F22" s="15"/>
      <c r="G22" s="15"/>
      <c r="H22" s="64"/>
      <c r="I22" s="64"/>
      <c r="J22" s="30" t="s">
        <v>12</v>
      </c>
      <c r="K22" s="30"/>
      <c r="L22" s="31"/>
      <c r="M22" s="31"/>
      <c r="N22" s="31"/>
      <c r="O22" s="27">
        <f>SUM(O10:O21)</f>
        <v>20</v>
      </c>
      <c r="P22" s="25"/>
    </row>
    <row r="23" spans="1:16" x14ac:dyDescent="0.35">
      <c r="P23" s="25"/>
    </row>
  </sheetData>
  <mergeCells count="11">
    <mergeCell ref="A7:G7"/>
    <mergeCell ref="H7:I7"/>
    <mergeCell ref="J7:O7"/>
    <mergeCell ref="H9:I22"/>
    <mergeCell ref="D8:F8"/>
    <mergeCell ref="A6:O6"/>
    <mergeCell ref="A1:P1"/>
    <mergeCell ref="A2:F2"/>
    <mergeCell ref="A3:F3"/>
    <mergeCell ref="H5:I5"/>
    <mergeCell ref="M5:O5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22"/>
  <sheetViews>
    <sheetView topLeftCell="A4" workbookViewId="0">
      <selection activeCell="R10" sqref="R10"/>
    </sheetView>
  </sheetViews>
  <sheetFormatPr baseColWidth="10" defaultRowHeight="14.5" x14ac:dyDescent="0.35"/>
  <cols>
    <col min="1" max="1" width="13.83203125" style="2" customWidth="1"/>
    <col min="2" max="2" width="9.4140625" style="2" customWidth="1"/>
    <col min="3" max="3" width="9.1640625" style="2" customWidth="1"/>
    <col min="4" max="4" width="10.1640625" style="2" customWidth="1"/>
    <col min="5" max="5" width="10.25" style="2" customWidth="1"/>
    <col min="6" max="6" width="9.83203125" style="2" customWidth="1"/>
    <col min="7" max="7" width="6.58203125" style="2" customWidth="1"/>
    <col min="8" max="8" width="5.1640625" style="2" customWidth="1"/>
    <col min="9" max="9" width="14.58203125" style="2" customWidth="1"/>
    <col min="10" max="10" width="9.25" style="2" customWidth="1"/>
    <col min="11" max="12" width="8.9140625" style="2" customWidth="1"/>
    <col min="13" max="13" width="10.4140625" style="2" customWidth="1"/>
    <col min="14" max="14" width="14.58203125" style="2" customWidth="1"/>
    <col min="15" max="15" width="5.6640625" style="2" customWidth="1"/>
    <col min="16" max="16" width="4.5" style="2" customWidth="1"/>
    <col min="17" max="17" width="6.25" style="2" customWidth="1"/>
    <col min="18" max="18" width="9.9140625" style="2" customWidth="1"/>
    <col min="19" max="19" width="8.1640625" style="2" customWidth="1"/>
    <col min="20" max="1029" width="6.58203125" style="2" customWidth="1"/>
  </cols>
  <sheetData>
    <row r="1" spans="1:44" ht="24" customHeight="1" x14ac:dyDescent="0.35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44" ht="26" x14ac:dyDescent="0.35">
      <c r="A2" s="1"/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72" t="s">
        <v>57</v>
      </c>
      <c r="O2" s="72">
        <f>G6+'2de'!G5</f>
        <v>200</v>
      </c>
      <c r="P2" s="3"/>
      <c r="Q2" s="3"/>
      <c r="R2" s="3"/>
      <c r="S2" s="3"/>
      <c r="T2" s="3"/>
    </row>
    <row r="3" spans="1:44" ht="26" x14ac:dyDescent="0.35">
      <c r="A3" s="52" t="s">
        <v>1</v>
      </c>
      <c r="B3" s="52"/>
      <c r="C3" s="52"/>
      <c r="D3" s="52"/>
      <c r="E3" s="52"/>
      <c r="F3" s="52"/>
      <c r="G3" s="3"/>
      <c r="H3" s="3"/>
      <c r="I3" s="3"/>
      <c r="J3" s="3"/>
      <c r="K3" s="3"/>
      <c r="L3" s="3"/>
      <c r="N3" s="72" t="s">
        <v>56</v>
      </c>
      <c r="O3" s="72">
        <f>K6+('2de'!L5)</f>
        <v>-34</v>
      </c>
      <c r="P3" s="3"/>
      <c r="Q3" s="3"/>
      <c r="R3" s="3"/>
      <c r="S3" s="3"/>
      <c r="T3" s="3"/>
    </row>
    <row r="4" spans="1:44" ht="15.5" x14ac:dyDescent="0.35">
      <c r="A4" s="53" t="s">
        <v>3</v>
      </c>
      <c r="B4" s="53"/>
      <c r="C4" s="53"/>
      <c r="D4" s="53"/>
      <c r="E4" s="53"/>
      <c r="F4" s="5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6" spans="1:44" ht="42" x14ac:dyDescent="0.35">
      <c r="A6" s="8" t="s">
        <v>5</v>
      </c>
      <c r="B6" s="8"/>
      <c r="C6" s="8"/>
      <c r="D6" s="8"/>
      <c r="E6" s="33">
        <v>10</v>
      </c>
      <c r="F6" s="8" t="s">
        <v>37</v>
      </c>
      <c r="G6" s="11">
        <f>E6*8</f>
        <v>80</v>
      </c>
      <c r="H6" s="34"/>
      <c r="I6" s="12" t="s">
        <v>38</v>
      </c>
      <c r="J6" s="12"/>
      <c r="K6" s="35">
        <f>G6-G18-O22-T16</f>
        <v>-29</v>
      </c>
      <c r="L6" s="35"/>
      <c r="M6" s="34"/>
      <c r="N6" s="34"/>
      <c r="O6" s="34"/>
      <c r="P6" s="34"/>
      <c r="Q6" s="34"/>
      <c r="R6" s="34"/>
      <c r="S6" s="34"/>
      <c r="T6" s="34"/>
      <c r="U6" s="25"/>
    </row>
    <row r="7" spans="1:44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25"/>
    </row>
    <row r="8" spans="1:44" ht="15.5" x14ac:dyDescent="0.35">
      <c r="A8" s="74" t="s">
        <v>8</v>
      </c>
      <c r="B8" s="74"/>
      <c r="C8" s="74"/>
      <c r="D8" s="74"/>
      <c r="E8" s="74"/>
      <c r="F8" s="74"/>
      <c r="G8" s="74"/>
      <c r="H8" s="34"/>
      <c r="I8" s="74" t="s">
        <v>39</v>
      </c>
      <c r="J8" s="74"/>
      <c r="K8" s="74"/>
      <c r="L8" s="74"/>
      <c r="M8" s="74"/>
      <c r="N8" s="74"/>
      <c r="O8" s="74"/>
      <c r="P8" s="34"/>
      <c r="Q8" s="74" t="s">
        <v>9</v>
      </c>
      <c r="R8" s="74"/>
      <c r="S8" s="74"/>
      <c r="T8" s="74"/>
      <c r="U8" s="36"/>
    </row>
    <row r="9" spans="1:44" x14ac:dyDescent="0.35">
      <c r="A9" s="29"/>
      <c r="B9" s="29"/>
      <c r="C9" s="29"/>
      <c r="D9" s="59" t="s">
        <v>53</v>
      </c>
      <c r="E9" s="60"/>
      <c r="F9" s="61"/>
      <c r="G9" s="37"/>
      <c r="H9" s="34"/>
      <c r="I9" s="34"/>
      <c r="J9" s="34"/>
      <c r="K9" s="34"/>
      <c r="L9" s="34"/>
      <c r="M9" s="57" t="s">
        <v>53</v>
      </c>
      <c r="N9" s="58"/>
      <c r="O9" s="37"/>
      <c r="P9" s="34"/>
      <c r="Q9" s="29"/>
      <c r="R9" s="29"/>
      <c r="S9" s="29"/>
      <c r="T9" s="29"/>
      <c r="U9" s="25"/>
    </row>
    <row r="10" spans="1:44" s="40" customFormat="1" ht="66.5" customHeight="1" x14ac:dyDescent="0.35">
      <c r="A10" s="16"/>
      <c r="B10" s="17" t="s">
        <v>46</v>
      </c>
      <c r="C10" s="17" t="s">
        <v>50</v>
      </c>
      <c r="D10" s="17" t="s">
        <v>51</v>
      </c>
      <c r="E10" s="17" t="s">
        <v>48</v>
      </c>
      <c r="F10" s="17" t="s">
        <v>11</v>
      </c>
      <c r="G10" s="18" t="s">
        <v>12</v>
      </c>
      <c r="H10" s="38"/>
      <c r="I10" s="19"/>
      <c r="J10" s="17" t="s">
        <v>52</v>
      </c>
      <c r="K10" s="17" t="s">
        <v>5</v>
      </c>
      <c r="L10" s="17" t="s">
        <v>50</v>
      </c>
      <c r="M10" s="17" t="s">
        <v>10</v>
      </c>
      <c r="N10" s="17" t="s">
        <v>11</v>
      </c>
      <c r="O10" s="18" t="s">
        <v>12</v>
      </c>
      <c r="P10" s="38"/>
      <c r="Q10" s="39"/>
      <c r="R10" s="17" t="s">
        <v>46</v>
      </c>
      <c r="S10" s="17" t="s">
        <v>13</v>
      </c>
      <c r="T10" s="18" t="s">
        <v>12</v>
      </c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</row>
    <row r="11" spans="1:44" ht="30" customHeight="1" x14ac:dyDescent="0.35">
      <c r="A11" s="41" t="s">
        <v>14</v>
      </c>
      <c r="B11" s="62">
        <v>4</v>
      </c>
      <c r="C11" s="56">
        <v>3</v>
      </c>
      <c r="D11" s="56">
        <v>2</v>
      </c>
      <c r="E11" s="69">
        <f>((C11+D11)-B11)</f>
        <v>1</v>
      </c>
      <c r="F11" s="47">
        <v>1</v>
      </c>
      <c r="G11" s="11">
        <f>(E11+F11)*E6</f>
        <v>20</v>
      </c>
      <c r="H11" s="34"/>
      <c r="I11" s="24" t="s">
        <v>40</v>
      </c>
      <c r="J11" s="62">
        <v>4</v>
      </c>
      <c r="K11" s="47">
        <v>2</v>
      </c>
      <c r="L11" s="47">
        <v>4</v>
      </c>
      <c r="M11" s="47"/>
      <c r="N11" s="47"/>
      <c r="O11" s="11">
        <f t="shared" ref="O11:O21" si="0">K11*(N11+M11)</f>
        <v>0</v>
      </c>
      <c r="P11" s="34"/>
      <c r="Q11" s="22" t="s">
        <v>15</v>
      </c>
      <c r="R11" s="62">
        <v>3</v>
      </c>
      <c r="S11" s="47">
        <v>1</v>
      </c>
      <c r="T11" s="11">
        <f>R11*S11</f>
        <v>3</v>
      </c>
      <c r="U11" s="25"/>
    </row>
    <row r="12" spans="1:44" ht="28" x14ac:dyDescent="0.35">
      <c r="A12" s="41" t="s">
        <v>41</v>
      </c>
      <c r="B12" s="62">
        <v>3</v>
      </c>
      <c r="C12" s="56">
        <v>2</v>
      </c>
      <c r="D12" s="56">
        <v>2</v>
      </c>
      <c r="E12" s="69">
        <f t="shared" ref="E12:E16" si="1">((C12+D12)-B12)</f>
        <v>1</v>
      </c>
      <c r="F12" s="47">
        <v>0</v>
      </c>
      <c r="G12" s="11">
        <f>(E12+F12)*E6</f>
        <v>10</v>
      </c>
      <c r="H12" s="34"/>
      <c r="I12" s="22" t="s">
        <v>54</v>
      </c>
      <c r="J12" s="62">
        <v>4</v>
      </c>
      <c r="K12" s="47"/>
      <c r="L12" s="47"/>
      <c r="M12" s="47"/>
      <c r="N12" s="47"/>
      <c r="O12" s="11">
        <f t="shared" si="0"/>
        <v>0</v>
      </c>
      <c r="P12" s="34"/>
      <c r="Q12" s="22" t="s">
        <v>17</v>
      </c>
      <c r="R12" s="62">
        <v>3</v>
      </c>
      <c r="S12" s="47"/>
      <c r="T12" s="11">
        <f t="shared" ref="T12:T15" si="2">R12*S12</f>
        <v>0</v>
      </c>
      <c r="U12" s="25"/>
    </row>
    <row r="13" spans="1:44" ht="28" x14ac:dyDescent="0.35">
      <c r="A13" s="41" t="s">
        <v>42</v>
      </c>
      <c r="B13" s="62">
        <v>2</v>
      </c>
      <c r="C13" s="56">
        <v>2</v>
      </c>
      <c r="D13" s="56">
        <v>0</v>
      </c>
      <c r="E13" s="69">
        <f t="shared" si="1"/>
        <v>0</v>
      </c>
      <c r="F13" s="47">
        <v>0</v>
      </c>
      <c r="G13" s="11">
        <f>(E13+F13)*E6</f>
        <v>0</v>
      </c>
      <c r="H13" s="34"/>
      <c r="I13" s="77" t="s">
        <v>28</v>
      </c>
      <c r="J13" s="62">
        <v>4</v>
      </c>
      <c r="K13" s="47">
        <v>3</v>
      </c>
      <c r="L13" s="47">
        <v>3</v>
      </c>
      <c r="M13" s="47">
        <v>2</v>
      </c>
      <c r="N13" s="47">
        <v>2</v>
      </c>
      <c r="O13" s="11">
        <f t="shared" si="0"/>
        <v>12</v>
      </c>
      <c r="P13" s="34"/>
      <c r="Q13" s="22" t="s">
        <v>35</v>
      </c>
      <c r="R13" s="62">
        <v>3</v>
      </c>
      <c r="S13" s="47">
        <v>1</v>
      </c>
      <c r="T13" s="11">
        <f t="shared" si="2"/>
        <v>3</v>
      </c>
      <c r="U13" s="25"/>
    </row>
    <row r="14" spans="1:44" ht="62" customHeight="1" x14ac:dyDescent="0.35">
      <c r="A14" s="41" t="s">
        <v>17</v>
      </c>
      <c r="B14" s="62">
        <v>2</v>
      </c>
      <c r="C14" s="56">
        <v>2</v>
      </c>
      <c r="D14" s="56">
        <v>0</v>
      </c>
      <c r="E14" s="69">
        <f t="shared" si="1"/>
        <v>0</v>
      </c>
      <c r="F14" s="47"/>
      <c r="G14" s="11">
        <f>(E14+F14)*E6</f>
        <v>0</v>
      </c>
      <c r="H14" s="34"/>
      <c r="I14" s="22" t="s">
        <v>43</v>
      </c>
      <c r="J14" s="62">
        <v>4</v>
      </c>
      <c r="K14" s="47"/>
      <c r="L14" s="47"/>
      <c r="M14" s="47"/>
      <c r="N14" s="47"/>
      <c r="O14" s="11">
        <f t="shared" si="0"/>
        <v>0</v>
      </c>
      <c r="P14" s="34"/>
      <c r="Q14" s="22" t="s">
        <v>19</v>
      </c>
      <c r="R14" s="62">
        <v>3</v>
      </c>
      <c r="S14" s="47"/>
      <c r="T14" s="11">
        <f t="shared" si="2"/>
        <v>0</v>
      </c>
      <c r="U14" s="25"/>
    </row>
    <row r="15" spans="1:44" ht="26.25" customHeight="1" x14ac:dyDescent="0.35">
      <c r="A15" s="41" t="s">
        <v>20</v>
      </c>
      <c r="B15" s="56">
        <v>2.5</v>
      </c>
      <c r="C15" s="56">
        <v>1</v>
      </c>
      <c r="D15" s="56">
        <v>3</v>
      </c>
      <c r="E15" s="69">
        <f t="shared" si="1"/>
        <v>1.5</v>
      </c>
      <c r="F15" s="23"/>
      <c r="G15" s="11">
        <f>(E15+F15)*E6</f>
        <v>15</v>
      </c>
      <c r="H15" s="34"/>
      <c r="I15" s="22" t="s">
        <v>44</v>
      </c>
      <c r="J15" s="62">
        <v>4</v>
      </c>
      <c r="K15" s="47"/>
      <c r="L15" s="47"/>
      <c r="M15" s="47"/>
      <c r="N15" s="47"/>
      <c r="O15" s="11">
        <f t="shared" si="0"/>
        <v>0</v>
      </c>
      <c r="P15" s="34"/>
      <c r="Q15" s="22" t="s">
        <v>21</v>
      </c>
      <c r="R15" s="62">
        <v>3</v>
      </c>
      <c r="S15" s="23"/>
      <c r="T15" s="11">
        <f t="shared" si="2"/>
        <v>0</v>
      </c>
      <c r="U15" s="25"/>
    </row>
    <row r="16" spans="1:44" ht="23.25" customHeight="1" x14ac:dyDescent="0.35">
      <c r="A16" s="41" t="s">
        <v>22</v>
      </c>
      <c r="B16" s="56">
        <v>2</v>
      </c>
      <c r="C16" s="56">
        <v>1</v>
      </c>
      <c r="D16" s="56">
        <v>2</v>
      </c>
      <c r="E16" s="69">
        <f t="shared" si="1"/>
        <v>1</v>
      </c>
      <c r="F16" s="23"/>
      <c r="G16" s="11">
        <f>(E16+F16)*E6</f>
        <v>10</v>
      </c>
      <c r="H16" s="34"/>
      <c r="I16" s="22" t="s">
        <v>16</v>
      </c>
      <c r="J16" s="62">
        <v>4</v>
      </c>
      <c r="K16" s="47">
        <v>6</v>
      </c>
      <c r="L16" s="47">
        <v>3</v>
      </c>
      <c r="M16" s="47">
        <v>2</v>
      </c>
      <c r="N16" s="47">
        <v>2</v>
      </c>
      <c r="O16" s="11">
        <f t="shared" si="0"/>
        <v>24</v>
      </c>
      <c r="P16" s="34"/>
      <c r="Q16" s="42" t="s">
        <v>12</v>
      </c>
      <c r="R16" s="81"/>
      <c r="S16" s="83"/>
      <c r="T16" s="84">
        <f>SUM(T11:T15)</f>
        <v>6</v>
      </c>
      <c r="U16" s="25"/>
    </row>
    <row r="17" spans="1:21" ht="57.5" customHeight="1" x14ac:dyDescent="0.35">
      <c r="A17" s="41" t="s">
        <v>33</v>
      </c>
      <c r="B17" s="41"/>
      <c r="C17" s="56"/>
      <c r="D17" s="56"/>
      <c r="E17" s="69"/>
      <c r="F17" s="47"/>
      <c r="G17" s="11">
        <f>(E17+F17)*E7</f>
        <v>0</v>
      </c>
      <c r="H17" s="34"/>
      <c r="I17" s="22" t="s">
        <v>45</v>
      </c>
      <c r="J17" s="62">
        <v>4</v>
      </c>
      <c r="K17" s="47"/>
      <c r="L17" s="47"/>
      <c r="M17" s="47"/>
      <c r="N17" s="47"/>
      <c r="O17" s="11">
        <f t="shared" si="0"/>
        <v>0</v>
      </c>
      <c r="P17" s="34"/>
      <c r="Q17" s="34"/>
      <c r="R17" s="34"/>
      <c r="S17" s="34"/>
      <c r="T17" s="34"/>
      <c r="U17" s="25"/>
    </row>
    <row r="18" spans="1:21" ht="32.25" customHeight="1" x14ac:dyDescent="0.35">
      <c r="A18" s="43" t="s">
        <v>12</v>
      </c>
      <c r="B18" s="78"/>
      <c r="C18" s="79"/>
      <c r="D18" s="79"/>
      <c r="E18" s="80"/>
      <c r="F18" s="80"/>
      <c r="G18" s="84">
        <f>SUM(G11:G17)</f>
        <v>55</v>
      </c>
      <c r="H18" s="34"/>
      <c r="I18" s="22" t="s">
        <v>24</v>
      </c>
      <c r="J18" s="62">
        <v>4</v>
      </c>
      <c r="K18" s="47">
        <v>3</v>
      </c>
      <c r="L18" s="47">
        <v>3</v>
      </c>
      <c r="M18" s="47">
        <v>2</v>
      </c>
      <c r="N18" s="47"/>
      <c r="O18" s="11">
        <f t="shared" si="0"/>
        <v>6</v>
      </c>
      <c r="P18" s="34"/>
      <c r="Q18" s="34"/>
      <c r="R18" s="34"/>
      <c r="S18" s="34"/>
      <c r="T18" s="34"/>
      <c r="U18" s="25"/>
    </row>
    <row r="19" spans="1:21" ht="24" customHeight="1" x14ac:dyDescent="0.35">
      <c r="A19" s="44"/>
      <c r="B19" s="44"/>
      <c r="C19" s="44"/>
      <c r="D19" s="44"/>
      <c r="E19" s="37"/>
      <c r="F19" s="37"/>
      <c r="G19" s="37"/>
      <c r="H19" s="34"/>
      <c r="I19" s="24" t="s">
        <v>26</v>
      </c>
      <c r="J19" s="62">
        <v>4</v>
      </c>
      <c r="K19" s="47">
        <v>3</v>
      </c>
      <c r="L19" s="47">
        <v>3</v>
      </c>
      <c r="M19" s="47">
        <v>2</v>
      </c>
      <c r="N19" s="47"/>
      <c r="O19" s="11">
        <f t="shared" si="0"/>
        <v>6</v>
      </c>
      <c r="P19" s="34"/>
      <c r="Q19" s="34"/>
      <c r="R19" s="34"/>
      <c r="S19" s="34"/>
      <c r="T19" s="34"/>
      <c r="U19" s="25"/>
    </row>
    <row r="20" spans="1:21" ht="53.5" customHeight="1" x14ac:dyDescent="0.35">
      <c r="A20" s="44"/>
      <c r="B20" s="44"/>
      <c r="C20" s="44"/>
      <c r="D20" s="44"/>
      <c r="E20" s="34"/>
      <c r="F20" s="34"/>
      <c r="G20" s="34"/>
      <c r="H20" s="34"/>
      <c r="I20" s="22" t="s">
        <v>31</v>
      </c>
      <c r="J20" s="62">
        <v>4</v>
      </c>
      <c r="K20" s="47"/>
      <c r="L20" s="47"/>
      <c r="M20" s="47"/>
      <c r="N20" s="47"/>
      <c r="O20" s="11">
        <f t="shared" si="0"/>
        <v>0</v>
      </c>
      <c r="P20" s="34"/>
      <c r="Q20" s="34"/>
      <c r="R20" s="34"/>
      <c r="S20" s="34"/>
      <c r="T20" s="34"/>
      <c r="U20" s="25"/>
    </row>
    <row r="21" spans="1:21" ht="26.65" customHeight="1" x14ac:dyDescent="0.35">
      <c r="A21" s="45"/>
      <c r="B21" s="45"/>
      <c r="C21" s="45"/>
      <c r="D21" s="45"/>
      <c r="E21" s="34"/>
      <c r="F21" s="34"/>
      <c r="G21" s="34"/>
      <c r="H21" s="34"/>
      <c r="I21" s="22" t="s">
        <v>35</v>
      </c>
      <c r="J21" s="62">
        <v>4</v>
      </c>
      <c r="K21" s="47"/>
      <c r="L21" s="47"/>
      <c r="M21" s="47"/>
      <c r="N21" s="47"/>
      <c r="O21" s="11">
        <f t="shared" si="0"/>
        <v>0</v>
      </c>
      <c r="P21" s="34"/>
      <c r="Q21" s="34"/>
      <c r="R21" s="34"/>
      <c r="S21" s="34"/>
      <c r="T21" s="34"/>
      <c r="U21" s="25"/>
    </row>
    <row r="22" spans="1:21" ht="24" customHeight="1" x14ac:dyDescent="0.35">
      <c r="A22" s="46"/>
      <c r="B22" s="46"/>
      <c r="C22" s="46"/>
      <c r="D22" s="46"/>
      <c r="E22" s="34"/>
      <c r="F22" s="34"/>
      <c r="G22" s="34"/>
      <c r="H22" s="37"/>
      <c r="I22" s="42" t="s">
        <v>12</v>
      </c>
      <c r="J22" s="81"/>
      <c r="K22" s="82"/>
      <c r="L22" s="82"/>
      <c r="M22" s="83"/>
      <c r="N22" s="83"/>
      <c r="O22" s="84">
        <f>SUM(O11:O21)</f>
        <v>48</v>
      </c>
      <c r="P22" s="34"/>
      <c r="Q22" s="34"/>
      <c r="R22" s="34"/>
      <c r="S22" s="34"/>
      <c r="T22" s="34"/>
      <c r="U22" s="25"/>
    </row>
  </sheetData>
  <mergeCells count="8">
    <mergeCell ref="M9:N9"/>
    <mergeCell ref="D9:F9"/>
    <mergeCell ref="A1:T1"/>
    <mergeCell ref="A3:F3"/>
    <mergeCell ref="A4:F4"/>
    <mergeCell ref="A8:G8"/>
    <mergeCell ref="I8:O8"/>
    <mergeCell ref="Q8:T8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2de</vt:lpstr>
      <vt:lpstr>1èreG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Sophie</cp:lastModifiedBy>
  <cp:revision>3</cp:revision>
  <dcterms:created xsi:type="dcterms:W3CDTF">2018-11-18T16:27:18Z</dcterms:created>
  <dcterms:modified xsi:type="dcterms:W3CDTF">2018-11-18T19:16:49Z</dcterms:modified>
</cp:coreProperties>
</file>